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<sst xmlns="http://schemas.openxmlformats.org/spreadsheetml/2006/main" count="79" uniqueCount="79">
  <si>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</si>
  <si>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</si>
  <si>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</si>
  <si>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</si>
  <si>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</si>
  <si>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</si>
  <si>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</si>
  <si>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</si>
  <si>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</si>
  <si>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</si>
  <si>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</si>
  <si>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</si>
  <si>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</si>
  <si>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</si>
  <si>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</si>
  <si>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</si>
  <si>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1.3</t>
  </si>
  <si>
    <t>ПЕРЕЛІК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</si>
  <si>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</si>
  <si>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</si>
  <si>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</si>
  <si>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</si>
  <si>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</si>
  <si>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</si>
  <si>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</si>
  <si>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</si>
  <si>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</si>
  <si>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</si>
  <si>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</si>
  <si>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</si>
  <si>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</si>
  <si>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</si>
  <si>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</si>
  <si>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</si>
  <si>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</si>
  <si>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</si>
  <si>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</si>
  <si>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</si>
  <si>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2017 році</t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</si>
  <si>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</si>
  <si>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</si>
  <si>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</si>
  <si>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</si>
  <si>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</si>
  <si>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</si>
  <si>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</si>
  <si>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</si>
  <si>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</si>
  <si>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</si>
  <si>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</si>
  <si>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1.6</t>
  </si>
  <si>
    <t>Будівництво мереж зливової каналізації по вул. Гоголя (від вул. Чорновола до вул. Юрія Іллєнка) в м.Черкаси (з ПКД)</t>
  </si>
  <si>
    <t>1.7</t>
  </si>
  <si>
    <t>Будівництво мереж зливової каналізації по вул. Є. Кухарця, 4/1 в м.Черкаси (з ПКД)</t>
  </si>
  <si>
    <t>1.8</t>
  </si>
  <si>
    <t>Будівництво мереж зливової каналізації по провулку Філатова в м.Черкаси (з ПКД)</t>
  </si>
  <si>
    <t>1.9</t>
  </si>
  <si>
    <t>Будівництво мереж зливової каналізації по провулку Чайковського, 20 в м.Черкаси (з ПКД)</t>
  </si>
  <si>
    <t>1.10</t>
  </si>
  <si>
    <t>Будівництво мереж зливової каналізації на перехресті вул. Університетська та вул. Добровольчих батальйонів в м.Черкаси (з ПКД)</t>
  </si>
  <si>
    <t>1.11</t>
  </si>
  <si>
    <t>Будівництво мереж зливової каналізації по вул. Сумгаїтська, 61-63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</si>
  <si>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</si>
  <si>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</si>
  <si>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1.12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</si>
  <si>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</si>
  <si>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</si>
  <si>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</si>
  <si>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1.13</t>
  </si>
  <si>
    <t>1.14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</si>
  <si>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</si>
  <si>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1.15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</si>
  <si>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</si>
  <si>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</si>
  <si>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</si>
  <si>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</si>
  <si>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</si>
  <si>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4.4</t>
  </si>
  <si>
    <t>Профінансовано станом на 21.04.2017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</si>
</sst>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3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6" fillId="0" borderId="0" xfId="0" applyFont="1" applyAlignment="1">
      <alignment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4" fillId="25" borderId="10" xfId="82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0" fontId="24" fillId="24" borderId="10" xfId="82" applyFont="1" applyFill="1" applyBorder="1" applyAlignment="1">
      <alignment horizontal="center" vertical="center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0" fontId="27" fillId="0" borderId="10" xfId="82" applyFont="1" applyBorder="1" applyAlignment="1">
      <alignment horizontal="center" vertical="center"/>
      <protection/>
    </xf>
    <xf numFmtId="4" fontId="24" fillId="26" borderId="10" xfId="96" applyNumberFormat="1" applyFont="1" applyFill="1" applyBorder="1" applyAlignment="1">
      <alignment horizontal="center" vertical="center"/>
    </xf>
    <xf numFmtId="4" fontId="24" fillId="26" borderId="10" xfId="82" applyNumberFormat="1" applyFont="1" applyFill="1" applyBorder="1" applyAlignment="1">
      <alignment horizontal="center" vertical="center"/>
      <protection/>
    </xf>
    <xf numFmtId="4" fontId="27" fillId="27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28" fillId="0" borderId="0" xfId="82" applyFont="1" applyAlignment="1">
      <alignment horizontal="center"/>
      <protection/>
    </xf>
    <xf numFmtId="0" fontId="31" fillId="0" borderId="11" xfId="82" applyFont="1" applyBorder="1" applyAlignment="1">
      <alignment horizontal="center" vertical="center" wrapText="1"/>
      <protection/>
    </xf>
    <xf numFmtId="0" fontId="31" fillId="0" borderId="12" xfId="82" applyFont="1" applyBorder="1" applyAlignment="1">
      <alignment horizontal="center" vertical="center" wrapText="1"/>
      <protection/>
    </xf>
    <xf numFmtId="0" fontId="28" fillId="0" borderId="0" xfId="82" applyFont="1" applyAlignment="1">
      <alignment horizontal="center" vertical="top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30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="90" zoomScaleNormal="90" zoomScalePageLayoutView="0" workbookViewId="0" topLeftCell="A1">
      <selection activeCell="F5" sqref="F5:F6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5" width="16.28125" style="3" customWidth="1"/>
    <col min="6" max="6" width="18.28125" style="1" customWidth="1"/>
    <col min="7" max="7" width="16.8515625" style="1" customWidth="1"/>
    <col min="8" max="8" width="9.140625" style="1" customWidth="1"/>
    <col min="9" max="9" width="11.28125" style="1" bestFit="1" customWidth="1"/>
    <col min="10" max="16384" width="9.140625" style="1" customWidth="1"/>
  </cols>
  <sheetData>
    <row r="1" ht="0.75" customHeight="1">
      <c r="E1" s="13"/>
    </row>
    <row r="2" spans="1:5" ht="29.25" customHeight="1">
      <c r="A2" s="58" t="s">
        <v>17</v>
      </c>
      <c r="B2" s="58"/>
      <c r="C2" s="58"/>
      <c r="D2" s="58"/>
      <c r="E2" s="58"/>
    </row>
    <row r="3" spans="1:5" s="7" customFormat="1" ht="48" customHeight="1">
      <c r="A3" s="61" t="s">
        <v>38</v>
      </c>
      <c r="B3" s="61"/>
      <c r="C3" s="61"/>
      <c r="D3" s="61"/>
      <c r="E3" s="61"/>
    </row>
    <row r="4" spans="3:5" ht="17.25">
      <c r="C4" s="6"/>
      <c r="E4" s="5"/>
    </row>
    <row r="5" spans="1:7" ht="19.5" customHeight="1">
      <c r="A5" s="62" t="s">
        <v>0</v>
      </c>
      <c r="B5" s="63" t="s">
        <v>1</v>
      </c>
      <c r="C5" s="62" t="s">
        <v>18</v>
      </c>
      <c r="D5" s="64" t="s">
        <v>2</v>
      </c>
      <c r="E5" s="65" t="s">
        <v>19</v>
      </c>
      <c r="F5" s="59" t="s">
        <v>78</v>
      </c>
      <c r="G5" s="59" t="s">
        <v>49</v>
      </c>
    </row>
    <row r="6" spans="1:7" ht="26.25" customHeight="1">
      <c r="A6" s="62"/>
      <c r="B6" s="63"/>
      <c r="C6" s="62"/>
      <c r="D6" s="64"/>
      <c r="E6" s="65"/>
      <c r="F6" s="60"/>
      <c r="G6" s="60"/>
    </row>
    <row r="7" spans="1:7" ht="17.25" customHeight="1">
      <c r="A7" s="14">
        <v>1</v>
      </c>
      <c r="B7" s="14"/>
      <c r="C7" s="14">
        <v>2</v>
      </c>
      <c r="D7" s="14"/>
      <c r="E7" s="14">
        <v>3</v>
      </c>
      <c r="F7" s="44">
        <v>4</v>
      </c>
      <c r="G7" s="44">
        <v>5</v>
      </c>
    </row>
    <row r="8" spans="1:7" ht="26.25" customHeight="1">
      <c r="A8" s="38" t="s">
        <v>3</v>
      </c>
      <c r="B8" s="36"/>
      <c r="C8" s="37" t="s">
        <v>39</v>
      </c>
      <c r="D8" s="16"/>
      <c r="E8" s="17">
        <f>SUM(E9:E23)</f>
        <v>7221089.33</v>
      </c>
      <c r="F8" s="17">
        <f>SUM(F9:F23)</f>
        <v>883396.24</v>
      </c>
      <c r="G8" s="46">
        <f>F8/E8*100</f>
        <v>12.233559226721267</v>
      </c>
    </row>
    <row r="9" spans="1:7" ht="35.25" customHeight="1">
      <c r="A9" s="39" t="s">
        <v>4</v>
      </c>
      <c r="B9" s="30"/>
      <c r="C9" s="42" t="s">
        <v>5</v>
      </c>
      <c r="D9" s="31"/>
      <c r="E9" s="18">
        <v>89000</v>
      </c>
      <c r="F9" s="48">
        <f>14327.8+8233.44</f>
        <v>22561.239999999998</v>
      </c>
      <c r="G9" s="47">
        <f aca="true" t="shared" si="0" ref="G9:G38">F9/E9*100</f>
        <v>25.349707865168536</v>
      </c>
    </row>
    <row r="10" spans="1:9" ht="36">
      <c r="A10" s="39" t="s">
        <v>6</v>
      </c>
      <c r="B10" s="30"/>
      <c r="C10" s="42" t="s">
        <v>37</v>
      </c>
      <c r="D10" s="31"/>
      <c r="E10" s="18">
        <v>198500</v>
      </c>
      <c r="F10" s="48">
        <v>24360</v>
      </c>
      <c r="G10" s="47">
        <f t="shared" si="0"/>
        <v>12.272040302267003</v>
      </c>
      <c r="I10" s="54"/>
    </row>
    <row r="11" spans="1:7" ht="55.5" customHeight="1">
      <c r="A11" s="39" t="s">
        <v>16</v>
      </c>
      <c r="B11" s="30"/>
      <c r="C11" s="42" t="s">
        <v>40</v>
      </c>
      <c r="D11" s="32" t="s">
        <v>20</v>
      </c>
      <c r="E11" s="18">
        <v>4770000</v>
      </c>
      <c r="F11" s="48">
        <f>63500+123500+38400+256860+89730+85700</f>
        <v>657690</v>
      </c>
      <c r="G11" s="47">
        <f t="shared" si="0"/>
        <v>13.788050314465409</v>
      </c>
    </row>
    <row r="12" spans="1:7" ht="36">
      <c r="A12" s="39" t="s">
        <v>21</v>
      </c>
      <c r="B12" s="30" t="s">
        <v>22</v>
      </c>
      <c r="C12" s="42" t="s">
        <v>23</v>
      </c>
      <c r="D12" s="31"/>
      <c r="E12" s="18">
        <v>200000</v>
      </c>
      <c r="F12" s="48"/>
      <c r="G12" s="47">
        <f t="shared" si="0"/>
        <v>0</v>
      </c>
    </row>
    <row r="13" spans="1:7" ht="36">
      <c r="A13" s="39" t="s">
        <v>24</v>
      </c>
      <c r="B13" s="30"/>
      <c r="C13" s="42" t="s">
        <v>7</v>
      </c>
      <c r="D13" s="31" t="s">
        <v>25</v>
      </c>
      <c r="E13" s="19">
        <v>550000</v>
      </c>
      <c r="F13" s="48"/>
      <c r="G13" s="47">
        <f t="shared" si="0"/>
        <v>0</v>
      </c>
    </row>
    <row r="14" spans="1:7" ht="36">
      <c r="A14" s="39" t="s">
        <v>50</v>
      </c>
      <c r="B14" s="49"/>
      <c r="C14" s="52" t="s">
        <v>66</v>
      </c>
      <c r="D14" s="51"/>
      <c r="E14" s="19">
        <f>342352.93+154564.4</f>
        <v>496917.32999999996</v>
      </c>
      <c r="F14" s="48"/>
      <c r="G14" s="47">
        <f t="shared" si="0"/>
        <v>0</v>
      </c>
    </row>
    <row r="15" spans="1:7" ht="18">
      <c r="A15" s="39" t="s">
        <v>52</v>
      </c>
      <c r="B15" s="49"/>
      <c r="C15" s="52" t="s">
        <v>67</v>
      </c>
      <c r="D15" s="51"/>
      <c r="E15" s="19">
        <v>100000</v>
      </c>
      <c r="F15" s="48"/>
      <c r="G15" s="47">
        <f t="shared" si="0"/>
        <v>0</v>
      </c>
    </row>
    <row r="16" spans="1:7" ht="54">
      <c r="A16" s="39" t="s">
        <v>54</v>
      </c>
      <c r="B16" s="49"/>
      <c r="C16" s="52" t="s">
        <v>70</v>
      </c>
      <c r="D16" s="51"/>
      <c r="E16" s="19">
        <v>150000</v>
      </c>
      <c r="F16" s="48"/>
      <c r="G16" s="47">
        <f t="shared" si="0"/>
        <v>0</v>
      </c>
    </row>
    <row r="17" spans="1:7" ht="36">
      <c r="A17" s="39" t="s">
        <v>56</v>
      </c>
      <c r="B17" s="49"/>
      <c r="C17" s="50" t="s">
        <v>51</v>
      </c>
      <c r="D17" s="51"/>
      <c r="E17" s="19">
        <v>50000</v>
      </c>
      <c r="F17" s="48"/>
      <c r="G17" s="47">
        <f t="shared" si="0"/>
        <v>0</v>
      </c>
    </row>
    <row r="18" spans="1:7" ht="18">
      <c r="A18" s="39" t="s">
        <v>58</v>
      </c>
      <c r="B18" s="49"/>
      <c r="C18" s="50" t="s">
        <v>53</v>
      </c>
      <c r="D18" s="51"/>
      <c r="E18" s="19">
        <v>50000</v>
      </c>
      <c r="F18" s="48"/>
      <c r="G18" s="47">
        <f t="shared" si="0"/>
        <v>0</v>
      </c>
    </row>
    <row r="19" spans="1:7" ht="18">
      <c r="A19" s="39" t="s">
        <v>60</v>
      </c>
      <c r="B19" s="49"/>
      <c r="C19" s="50" t="s">
        <v>55</v>
      </c>
      <c r="D19" s="51"/>
      <c r="E19" s="19">
        <v>50000</v>
      </c>
      <c r="F19" s="48"/>
      <c r="G19" s="47">
        <f t="shared" si="0"/>
        <v>0</v>
      </c>
    </row>
    <row r="20" spans="1:7" ht="18.75" customHeight="1">
      <c r="A20" s="39" t="s">
        <v>64</v>
      </c>
      <c r="B20" s="49"/>
      <c r="C20" s="50" t="s">
        <v>57</v>
      </c>
      <c r="D20" s="51"/>
      <c r="E20" s="19">
        <v>50000</v>
      </c>
      <c r="F20" s="48"/>
      <c r="G20" s="47">
        <f t="shared" si="0"/>
        <v>0</v>
      </c>
    </row>
    <row r="21" spans="1:7" ht="36">
      <c r="A21" s="39" t="s">
        <v>68</v>
      </c>
      <c r="B21" s="49"/>
      <c r="C21" s="50" t="s">
        <v>59</v>
      </c>
      <c r="D21" s="51"/>
      <c r="E21" s="19">
        <v>50000</v>
      </c>
      <c r="F21" s="48"/>
      <c r="G21" s="47">
        <f t="shared" si="0"/>
        <v>0</v>
      </c>
    </row>
    <row r="22" spans="1:7" ht="18">
      <c r="A22" s="39" t="s">
        <v>69</v>
      </c>
      <c r="B22" s="49"/>
      <c r="C22" s="50" t="s">
        <v>61</v>
      </c>
      <c r="D22" s="51"/>
      <c r="E22" s="19">
        <v>50000</v>
      </c>
      <c r="F22" s="48"/>
      <c r="G22" s="47">
        <f t="shared" si="0"/>
        <v>0</v>
      </c>
    </row>
    <row r="23" spans="1:7" ht="54">
      <c r="A23" s="39" t="s">
        <v>71</v>
      </c>
      <c r="B23" s="49"/>
      <c r="C23" s="56" t="s">
        <v>65</v>
      </c>
      <c r="D23" s="51"/>
      <c r="E23" s="19">
        <v>366672</v>
      </c>
      <c r="F23" s="48">
        <v>178785</v>
      </c>
      <c r="G23" s="47">
        <f t="shared" si="0"/>
        <v>48.75883623510931</v>
      </c>
    </row>
    <row r="24" spans="1:7" ht="18">
      <c r="A24" s="20" t="s">
        <v>26</v>
      </c>
      <c r="B24" s="36"/>
      <c r="C24" s="37" t="s">
        <v>41</v>
      </c>
      <c r="D24" s="16"/>
      <c r="E24" s="17">
        <f>SUM(E25:E28)</f>
        <v>1620000</v>
      </c>
      <c r="F24" s="17">
        <f>SUM(F25:F28)</f>
        <v>46925</v>
      </c>
      <c r="G24" s="46">
        <f t="shared" si="0"/>
        <v>2.8966049382716053</v>
      </c>
    </row>
    <row r="25" spans="1:7" ht="18" customHeight="1">
      <c r="A25" s="39" t="s">
        <v>8</v>
      </c>
      <c r="B25" s="30" t="s">
        <v>27</v>
      </c>
      <c r="C25" s="42" t="s">
        <v>9</v>
      </c>
      <c r="D25" s="31"/>
      <c r="E25" s="21">
        <v>150000</v>
      </c>
      <c r="F25" s="55"/>
      <c r="G25" s="47">
        <f t="shared" si="0"/>
        <v>0</v>
      </c>
    </row>
    <row r="26" spans="1:7" ht="19.5" customHeight="1">
      <c r="A26" s="39" t="s">
        <v>10</v>
      </c>
      <c r="B26" s="30" t="s">
        <v>28</v>
      </c>
      <c r="C26" s="42" t="s">
        <v>42</v>
      </c>
      <c r="D26" s="31"/>
      <c r="E26" s="18">
        <v>200000</v>
      </c>
      <c r="F26" s="48">
        <f>19025+27900</f>
        <v>46925</v>
      </c>
      <c r="G26" s="47">
        <f t="shared" si="0"/>
        <v>23.4625</v>
      </c>
    </row>
    <row r="27" spans="1:7" ht="19.5" customHeight="1">
      <c r="A27" s="39" t="s">
        <v>62</v>
      </c>
      <c r="B27" s="30"/>
      <c r="C27" s="42" t="s">
        <v>72</v>
      </c>
      <c r="D27" s="31"/>
      <c r="E27" s="18">
        <v>70000</v>
      </c>
      <c r="F27" s="48"/>
      <c r="G27" s="47">
        <f t="shared" si="0"/>
        <v>0</v>
      </c>
    </row>
    <row r="28" spans="1:7" ht="36" customHeight="1">
      <c r="A28" s="39" t="s">
        <v>73</v>
      </c>
      <c r="B28" s="49"/>
      <c r="C28" s="52" t="s">
        <v>63</v>
      </c>
      <c r="D28" s="51"/>
      <c r="E28" s="53">
        <v>1200000</v>
      </c>
      <c r="F28" s="55"/>
      <c r="G28" s="47">
        <f t="shared" si="0"/>
        <v>0</v>
      </c>
    </row>
    <row r="29" spans="1:7" ht="18">
      <c r="A29" s="33" t="s">
        <v>29</v>
      </c>
      <c r="B29" s="28"/>
      <c r="C29" s="15" t="s">
        <v>43</v>
      </c>
      <c r="D29" s="29"/>
      <c r="E29" s="17">
        <f>SUM(E30:E32)</f>
        <v>30000</v>
      </c>
      <c r="F29" s="17">
        <f>SUM(F30:F32)</f>
        <v>10000</v>
      </c>
      <c r="G29" s="46">
        <f t="shared" si="0"/>
        <v>33.33333333333333</v>
      </c>
    </row>
    <row r="30" spans="1:7" ht="37.5" customHeight="1">
      <c r="A30" s="40" t="s">
        <v>11</v>
      </c>
      <c r="B30" s="30"/>
      <c r="C30" s="42" t="s">
        <v>30</v>
      </c>
      <c r="D30" s="31"/>
      <c r="E30" s="18">
        <v>10000</v>
      </c>
      <c r="F30" s="48"/>
      <c r="G30" s="47">
        <f t="shared" si="0"/>
        <v>0</v>
      </c>
    </row>
    <row r="31" spans="1:7" ht="27" customHeight="1">
      <c r="A31" s="40" t="s">
        <v>12</v>
      </c>
      <c r="B31" s="30"/>
      <c r="C31" s="42" t="s">
        <v>31</v>
      </c>
      <c r="D31" s="31"/>
      <c r="E31" s="18">
        <v>10000</v>
      </c>
      <c r="F31" s="48">
        <v>10000</v>
      </c>
      <c r="G31" s="47">
        <f t="shared" si="0"/>
        <v>100</v>
      </c>
    </row>
    <row r="32" spans="1:7" ht="27" customHeight="1">
      <c r="A32" s="40" t="s">
        <v>13</v>
      </c>
      <c r="B32" s="30"/>
      <c r="C32" s="42" t="s">
        <v>44</v>
      </c>
      <c r="D32" s="31"/>
      <c r="E32" s="18">
        <v>10000</v>
      </c>
      <c r="F32" s="48"/>
      <c r="G32" s="47">
        <f t="shared" si="0"/>
        <v>0</v>
      </c>
    </row>
    <row r="33" spans="1:7" ht="30" customHeight="1">
      <c r="A33" s="20" t="s">
        <v>32</v>
      </c>
      <c r="B33" s="36"/>
      <c r="C33" s="37" t="s">
        <v>45</v>
      </c>
      <c r="D33" s="16"/>
      <c r="E33" s="17">
        <f>SUM(E34:E37)</f>
        <v>1737935.6</v>
      </c>
      <c r="F33" s="17">
        <f>SUM(F34:F37)</f>
        <v>0</v>
      </c>
      <c r="G33" s="46">
        <f t="shared" si="0"/>
        <v>0</v>
      </c>
    </row>
    <row r="34" spans="1:7" ht="36" customHeight="1">
      <c r="A34" s="39" t="s">
        <v>14</v>
      </c>
      <c r="B34" s="30" t="s">
        <v>33</v>
      </c>
      <c r="C34" s="42" t="s">
        <v>35</v>
      </c>
      <c r="D34" s="31"/>
      <c r="E34" s="21">
        <v>140000</v>
      </c>
      <c r="F34" s="48"/>
      <c r="G34" s="47">
        <f t="shared" si="0"/>
        <v>0</v>
      </c>
    </row>
    <row r="35" spans="1:7" ht="18" customHeight="1">
      <c r="A35" s="41" t="s">
        <v>15</v>
      </c>
      <c r="B35" s="22" t="s">
        <v>34</v>
      </c>
      <c r="C35" s="43" t="s">
        <v>46</v>
      </c>
      <c r="D35" s="30"/>
      <c r="E35" s="21">
        <f>252500-154564.4</f>
        <v>97935.6</v>
      </c>
      <c r="F35" s="48"/>
      <c r="G35" s="47">
        <f t="shared" si="0"/>
        <v>0</v>
      </c>
    </row>
    <row r="36" spans="1:7" ht="72" customHeight="1">
      <c r="A36" s="41" t="s">
        <v>76</v>
      </c>
      <c r="B36" s="22"/>
      <c r="C36" s="57" t="s">
        <v>74</v>
      </c>
      <c r="D36" s="30"/>
      <c r="E36" s="21">
        <v>400000</v>
      </c>
      <c r="F36" s="48"/>
      <c r="G36" s="47">
        <f t="shared" si="0"/>
        <v>0</v>
      </c>
    </row>
    <row r="37" spans="1:7" ht="75.75" customHeight="1">
      <c r="A37" s="41" t="s">
        <v>77</v>
      </c>
      <c r="B37" s="22"/>
      <c r="C37" s="57" t="s">
        <v>75</v>
      </c>
      <c r="D37" s="30"/>
      <c r="E37" s="21">
        <v>1100000</v>
      </c>
      <c r="F37" s="48"/>
      <c r="G37" s="47">
        <f t="shared" si="0"/>
        <v>0</v>
      </c>
    </row>
    <row r="38" spans="1:7" ht="31.5" customHeight="1">
      <c r="A38" s="23"/>
      <c r="B38" s="34"/>
      <c r="C38" s="24" t="s">
        <v>36</v>
      </c>
      <c r="D38" s="35"/>
      <c r="E38" s="45">
        <f>SUM(E29+E33+E24+E8)</f>
        <v>10609024.93</v>
      </c>
      <c r="F38" s="45">
        <f>SUM(F29+F33+F24+F8)</f>
        <v>940321.24</v>
      </c>
      <c r="G38" s="46">
        <f t="shared" si="0"/>
        <v>8.863408712906097</v>
      </c>
    </row>
    <row r="39" spans="1:5" ht="18">
      <c r="A39" s="4"/>
      <c r="B39" s="2"/>
      <c r="C39" s="8"/>
      <c r="D39" s="9"/>
      <c r="E39" s="10"/>
    </row>
    <row r="40" spans="1:5" ht="18">
      <c r="A40" s="25" t="s">
        <v>47</v>
      </c>
      <c r="B40" s="26"/>
      <c r="D40" s="11"/>
      <c r="E40" s="27" t="s">
        <v>48</v>
      </c>
    </row>
    <row r="41" ht="35.25" customHeight="1">
      <c r="E41" s="1"/>
    </row>
    <row r="42" ht="23.25" customHeight="1">
      <c r="E42" s="1"/>
    </row>
    <row r="43" ht="12.75">
      <c r="E43" s="1"/>
    </row>
    <row r="44" ht="12.75">
      <c r="E44" s="1"/>
    </row>
    <row r="45" ht="12.75">
      <c r="E45" s="1"/>
    </row>
    <row r="46" spans="1:7" ht="18">
      <c r="A46" s="2"/>
      <c r="B46" s="2"/>
      <c r="C46" s="2"/>
      <c r="D46" s="2"/>
      <c r="E46" s="12"/>
      <c r="F46" s="2"/>
      <c r="G46" s="2"/>
    </row>
  </sheetData>
  <sheetProtection/>
  <mergeCells count="9">
    <mergeCell ref="A2:E2"/>
    <mergeCell ref="F5:F6"/>
    <mergeCell ref="G5:G6"/>
    <mergeCell ref="A3:E3"/>
    <mergeCell ref="A5:A6"/>
    <mergeCell ref="B5:B6"/>
    <mergeCell ref="C5:C6"/>
    <mergeCell ref="D5:D6"/>
    <mergeCell ref="E5:E6"/>
  </mergeCells>
  <printOptions/>
  <pageMargins left="0.75" right="0.52" top="0.77" bottom="0.45" header="0.5" footer="0.38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2017-03-02T07:17:51Z</cp:lastPrinted>
  <dcterms:created xsi:type="dcterms:W3CDTF">1996-10-08T23:32:33Z</dcterms:created>
  <dcterms:modified xsi:type="dcterms:W3CDTF">2017-04-21T07:23:13Z</dcterms:modified>
  <cp:category/>
  <cp:version/>
  <cp:contentType/>
  <cp:contentStatus/>
</cp:coreProperties>
</file>